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agyarkemikusok-my.sharepoint.com/personal/szabojanos_magyarkemikusok_onmicrosoft_com/Documents/Dokumentumok/MKE_FO/2027konf/Analitikai Ankét/Kiállítói jelentkezés/"/>
    </mc:Choice>
  </mc:AlternateContent>
  <xr:revisionPtr revIDLastSave="88" documentId="8_{B4613B15-133B-4FB6-B058-20695CE6361F}" xr6:coauthVersionLast="47" xr6:coauthVersionMax="47" xr10:uidLastSave="{D7CFD2E0-F491-44DF-B977-04329A73B9B8}"/>
  <bookViews>
    <workbookView xWindow="-120" yWindow="-120" windowWidth="29040" windowHeight="15720" xr2:uid="{00000000-000D-0000-FFFF-FFFF00000000}"/>
  </bookViews>
  <sheets>
    <sheet name="Analitikai kiállítás jel" sheetId="2" r:id="rId1"/>
    <sheet name="legördülők" sheetId="4" r:id="rId2"/>
  </sheets>
  <definedNames>
    <definedName name="HIRDETES">legördülők!$G$3:$G$7</definedName>
    <definedName name="PREZI">legördülők!$A$2:$A$9</definedName>
    <definedName name="STAND">legördülők!$D$3:$D$9</definedName>
    <definedName name="SZPONZI">legördülők!$J$3:$J$6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ReigQfxOz3GKkMDsO7E6CYZq5xU85bO/kISugOdkxNU="/>
    </ext>
  </extLst>
</workbook>
</file>

<file path=xl/calcChain.xml><?xml version="1.0" encoding="utf-8"?>
<calcChain xmlns="http://schemas.openxmlformats.org/spreadsheetml/2006/main">
  <c r="H20" i="2" l="1"/>
  <c r="B9" i="4"/>
  <c r="B8" i="4"/>
  <c r="B7" i="4"/>
  <c r="H12" i="2"/>
  <c r="H44" i="2" l="1"/>
  <c r="H38" i="2" a="1"/>
  <c r="H38" i="2" s="1"/>
  <c r="H48" i="2" s="1"/>
</calcChain>
</file>

<file path=xl/sharedStrings.xml><?xml version="1.0" encoding="utf-8"?>
<sst xmlns="http://schemas.openxmlformats.org/spreadsheetml/2006/main" count="102" uniqueCount="66">
  <si>
    <t>Jelentkezési lap</t>
  </si>
  <si>
    <t>Cégnév:</t>
  </si>
  <si>
    <t>Cím:</t>
  </si>
  <si>
    <t>Telefon:</t>
  </si>
  <si>
    <t>Honlap:</t>
  </si>
  <si>
    <t>Kapcsolattartó:</t>
  </si>
  <si>
    <t>Email:</t>
  </si>
  <si>
    <t>Kiállítónak jelentkezem.</t>
  </si>
  <si>
    <t>Kérem, válasszon a listából!</t>
  </si>
  <si>
    <t>Ft + áfa/stand</t>
  </si>
  <si>
    <t xml:space="preserve">         Ft + áfa/stand</t>
  </si>
  <si>
    <t>Előadást szeretnék tartani.</t>
  </si>
  <si>
    <t>Ft + áfa/prezentáció</t>
  </si>
  <si>
    <t>Poszteres prezentáció:</t>
  </si>
  <si>
    <t xml:space="preserve">      Ft + áfa/poszter</t>
  </si>
  <si>
    <t>Szóbeli prezentációs:</t>
  </si>
  <si>
    <t xml:space="preserve">      Ft + áfa/előadás</t>
  </si>
  <si>
    <t>Előadó:</t>
  </si>
  <si>
    <t>Eőadás címe:</t>
  </si>
  <si>
    <t>Hirdetést helyeznék el.</t>
  </si>
  <si>
    <t>Logó elhelyezése</t>
  </si>
  <si>
    <t>Ft + áfa</t>
  </si>
  <si>
    <t>A honlapon és a kiállítói programfüzetben megjelenik a támogatók logója</t>
  </si>
  <si>
    <t>Egész oldalas hirdetés a belső borítón</t>
  </si>
  <si>
    <t>Fél oldalas hirdetés a belső borítón</t>
  </si>
  <si>
    <t>Szponzorálom a rendezvényt.</t>
  </si>
  <si>
    <t>Kávészüneti vendéglátás.</t>
  </si>
  <si>
    <t xml:space="preserve">A kávészüneti vendéglátás támogatása </t>
  </si>
  <si>
    <t>Állófogadás támogatása</t>
  </si>
  <si>
    <t>ÖSSZESEN:</t>
  </si>
  <si>
    <t>Alulírott kijelentem, hogy a részvétel feltételeit ismerem (www.analitikaiexpo.mke.org.hu)</t>
  </si>
  <si>
    <t>Dátum:</t>
  </si>
  <si>
    <t>Aláírás:</t>
  </si>
  <si>
    <t>6 m2</t>
  </si>
  <si>
    <r>
      <rPr>
        <sz val="11"/>
        <color theme="1"/>
        <rFont val="Calibri"/>
      </rPr>
      <t>m</t>
    </r>
    <r>
      <rPr>
        <vertAlign val="superscript"/>
        <sz val="11"/>
        <color theme="1"/>
        <rFont val="Calibri"/>
      </rPr>
      <t>2</t>
    </r>
  </si>
  <si>
    <r>
      <rPr>
        <sz val="11"/>
        <color theme="1"/>
        <rFont val="Calibri"/>
      </rPr>
      <t>m</t>
    </r>
    <r>
      <rPr>
        <vertAlign val="superscript"/>
        <sz val="11"/>
        <color theme="1"/>
        <rFont val="Calibri"/>
      </rPr>
      <t>2</t>
    </r>
  </si>
  <si>
    <r>
      <rPr>
        <sz val="11"/>
        <color theme="1"/>
        <rFont val="Calibri"/>
      </rPr>
      <t>m</t>
    </r>
    <r>
      <rPr>
        <vertAlign val="superscript"/>
        <sz val="11"/>
        <color theme="1"/>
        <rFont val="Calibri"/>
      </rPr>
      <t>2</t>
    </r>
  </si>
  <si>
    <t>Szóbeli prezentáció (3 db)</t>
  </si>
  <si>
    <t>Egész oldalas hirdetés</t>
  </si>
  <si>
    <t>PREZI</t>
  </si>
  <si>
    <t>Érték</t>
  </si>
  <si>
    <t>STAND</t>
  </si>
  <si>
    <t>érték</t>
  </si>
  <si>
    <t>HIRDETES</t>
  </si>
  <si>
    <t>SZPONZI</t>
  </si>
  <si>
    <t>Nem kívánok előadást tartani.</t>
  </si>
  <si>
    <t>Nem kérek standot.</t>
  </si>
  <si>
    <t>Köszönöm, nem.</t>
  </si>
  <si>
    <t>4 m2</t>
  </si>
  <si>
    <t>Állófogadás.</t>
  </si>
  <si>
    <t>Szóbeli prezentáció (2 db)</t>
  </si>
  <si>
    <t>9 m2</t>
  </si>
  <si>
    <t>Fél oldalas hirdetés</t>
  </si>
  <si>
    <t>12 m2</t>
  </si>
  <si>
    <t>Szóbeli prezentáció (4 db)</t>
  </si>
  <si>
    <t>16 m2</t>
  </si>
  <si>
    <t>KITÖLTÉS ELŐTT KÉRJÜK MENTSE EL A FÁJLT!</t>
  </si>
  <si>
    <r>
      <t>Legalább 6 m</t>
    </r>
    <r>
      <rPr>
        <b/>
        <vertAlign val="superscript"/>
        <sz val="11"/>
        <color rgb="FFFF0000"/>
        <rFont val="Calibri"/>
        <family val="2"/>
        <charset val="238"/>
      </rPr>
      <t>2</t>
    </r>
    <r>
      <rPr>
        <b/>
        <sz val="11"/>
        <color rgb="FFFF0000"/>
        <rFont val="Calibri"/>
        <family val="2"/>
        <charset val="238"/>
      </rPr>
      <t xml:space="preserve"> -es stand megrendelése 1 térítésmentes előadás megtartására jogosít.</t>
    </r>
  </si>
  <si>
    <t>értek</t>
  </si>
  <si>
    <t>Poszteres prezentáció</t>
  </si>
  <si>
    <t>Szóbeli prezentáció</t>
  </si>
  <si>
    <t>Labortechnika Kiállítás és Analitikai Ankét 2027. február 16-17. Budapest</t>
  </si>
  <si>
    <t>MKE jogi tag?</t>
  </si>
  <si>
    <t>Igen</t>
  </si>
  <si>
    <t xml:space="preserve">2026. december 1-ig 20% kedvezmény MKE jogi tagoknak a standból! 
Az összeg a díjbekérőből kerül levonásra. </t>
  </si>
  <si>
    <t>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</si>
</sst>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.mm\.dd"/>
    <numFmt numFmtId="165" formatCode="#,##0.0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2"/>
      <color theme="1"/>
      <name val="Calibri"/>
    </font>
    <font>
      <b/>
      <u/>
      <sz val="12"/>
      <color theme="1"/>
      <name val="Calibri"/>
    </font>
    <font>
      <b/>
      <u/>
      <sz val="12"/>
      <color rgb="FFFF0000"/>
      <name val="Calibri"/>
    </font>
    <font>
      <sz val="12"/>
      <color theme="1"/>
      <name val="Calibri"/>
    </font>
    <font>
      <sz val="11"/>
      <name val="Calibri"/>
    </font>
    <font>
      <b/>
      <u/>
      <sz val="12"/>
      <color theme="1"/>
      <name val="Calibri"/>
    </font>
    <font>
      <b/>
      <u/>
      <sz val="12"/>
      <color theme="1"/>
      <name val="Calibri"/>
    </font>
    <font>
      <vertAlign val="superscript"/>
      <sz val="11"/>
      <color theme="1"/>
      <name val="Calibri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vertAlign val="superscript"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8EAADB"/>
      </left>
      <right/>
      <top style="thin">
        <color rgb="FF8EAADB"/>
      </top>
      <bottom style="thin">
        <color rgb="FF8EAADB"/>
      </bottom>
      <diagonal/>
    </border>
    <border>
      <left/>
      <right style="thin">
        <color rgb="FF8EAADB"/>
      </right>
      <top style="thin">
        <color rgb="FF8EAADB"/>
      </top>
      <bottom style="thin">
        <color rgb="FF8EAADB"/>
      </bottom>
      <diagonal/>
    </border>
    <border>
      <left style="thin">
        <color rgb="FF8EAADB"/>
      </left>
      <right/>
      <top style="thin">
        <color rgb="FF8EAADB"/>
      </top>
      <bottom style="thin">
        <color rgb="FF8EAADB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" fontId="3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8" fillId="0" borderId="0" xfId="0" applyFont="1"/>
    <xf numFmtId="0" fontId="2" fillId="0" borderId="9" xfId="0" applyFont="1" applyBorder="1"/>
    <xf numFmtId="3" fontId="9" fillId="0" borderId="0" xfId="0" applyNumberFormat="1" applyFont="1"/>
    <xf numFmtId="0" fontId="2" fillId="3" borderId="10" xfId="0" applyFont="1" applyFill="1" applyBorder="1"/>
    <xf numFmtId="165" fontId="2" fillId="0" borderId="0" xfId="0" applyNumberFormat="1" applyFont="1"/>
    <xf numFmtId="3" fontId="2" fillId="3" borderId="11" xfId="0" applyNumberFormat="1" applyFont="1" applyFill="1" applyBorder="1"/>
    <xf numFmtId="0" fontId="2" fillId="0" borderId="12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3" fontId="0" fillId="0" borderId="0" xfId="0" applyNumberFormat="1"/>
    <xf numFmtId="0" fontId="7" fillId="0" borderId="2" xfId="0" applyFont="1" applyBorder="1"/>
    <xf numFmtId="0" fontId="7" fillId="0" borderId="3" xfId="0" applyFont="1" applyBorder="1"/>
    <xf numFmtId="0" fontId="11" fillId="3" borderId="0" xfId="0" applyFont="1" applyFill="1"/>
    <xf numFmtId="0" fontId="1" fillId="0" borderId="0" xfId="0" applyFont="1"/>
    <xf numFmtId="0" fontId="6" fillId="0" borderId="15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11" fillId="4" borderId="0" xfId="0" applyFont="1" applyFill="1"/>
    <xf numFmtId="0" fontId="2" fillId="2" borderId="1" xfId="0" applyFont="1" applyFill="1" applyBorder="1" applyAlignment="1" applyProtection="1">
      <alignment horizontal="center" wrapText="1"/>
      <protection locked="0"/>
    </xf>
    <xf numFmtId="0" fontId="7" fillId="0" borderId="2" xfId="0" applyFont="1" applyBorder="1" applyProtection="1">
      <protection locked="0"/>
    </xf>
    <xf numFmtId="0" fontId="7" fillId="0" borderId="3" xfId="0" applyFont="1" applyBorder="1" applyProtection="1">
      <protection locked="0"/>
    </xf>
    <xf numFmtId="0" fontId="2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3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2" borderId="1" xfId="0" applyFont="1" applyFill="1" applyBorder="1" applyAlignment="1" applyProtection="1">
      <alignment horizontal="center"/>
      <protection locked="0"/>
    </xf>
    <xf numFmtId="0" fontId="7" fillId="0" borderId="13" xfId="0" applyFont="1" applyBorder="1" applyProtection="1"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7" fillId="0" borderId="8" xfId="0" applyFont="1" applyBorder="1" applyProtection="1">
      <protection locked="0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/>
      <protection locked="0"/>
    </xf>
    <xf numFmtId="0" fontId="2" fillId="5" borderId="5" xfId="0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5" fillId="2" borderId="1" xfId="0" applyFont="1" applyFill="1" applyBorder="1" applyAlignment="1" applyProtection="1">
      <alignment horizontal="right"/>
      <protection locked="0"/>
    </xf>
    <xf numFmtId="0" fontId="12" fillId="0" borderId="0" xfId="0" applyFont="1" applyAlignment="1">
      <alignment horizontal="center" wrapText="1"/>
    </xf>
    <xf numFmtId="0" fontId="6" fillId="2" borderId="14" xfId="0" applyFont="1" applyFill="1" applyBorder="1" applyAlignment="1" applyProtection="1">
      <alignment horizontal="center"/>
      <protection locked="0"/>
    </xf>
    <xf numFmtId="0" fontId="6" fillId="2" borderId="16" xfId="0" applyFont="1" applyFill="1" applyBorder="1" applyAlignment="1" applyProtection="1">
      <alignment horizontal="center"/>
      <protection locked="0"/>
    </xf>
    <xf numFmtId="0" fontId="7" fillId="0" borderId="17" xfId="0" applyFont="1" applyBorder="1" applyProtection="1">
      <protection locked="0"/>
    </xf>
    <xf numFmtId="0" fontId="16" fillId="2" borderId="19" xfId="0" applyFont="1" applyFill="1" applyBorder="1" applyAlignment="1" applyProtection="1">
      <alignment horizontal="center"/>
      <protection locked="0"/>
    </xf>
    <xf numFmtId="0" fontId="6" fillId="2" borderId="20" xfId="0" applyFont="1" applyFill="1" applyBorder="1" applyAlignment="1" applyProtection="1">
      <alignment horizontal="center"/>
      <protection locked="0"/>
    </xf>
    <xf numFmtId="0" fontId="6" fillId="2" borderId="21" xfId="0" applyFont="1" applyFill="1" applyBorder="1" applyAlignment="1" applyProtection="1">
      <alignment horizontal="center"/>
      <protection locked="0"/>
    </xf>
  </cellXfs>
  <cellStyles count="1">
    <cellStyle name="Normál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legördülők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alcChain" Target="calcChain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9">
  <tableColumns count="2">
    <tableColumn id="1" xr3:uid="{00000000-0010-0000-0000-000001000000}" name="PREZI"/>
    <tableColumn id="2" xr3:uid="{00000000-0010-0000-0000-000002000000}" name="Érték"/>
  </tableColumns>
  <tableStyleInfo name="legördülők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showGridLines="0" tabSelected="1" view="pageBreakPreview" topLeftCell="A18" zoomScaleNormal="100" zoomScaleSheetLayoutView="100" workbookViewId="0">
      <selection activeCell="E20" sqref="E20:G20"/>
    </sheetView>
  </sheetViews>
  <sheetFormatPr defaultColWidth="14.42578125" defaultRowHeight="15" customHeight="1" x14ac:dyDescent="0.25"/>
  <cols>
    <col min="1" max="1" width="3.85546875" customWidth="1"/>
    <col min="2" max="2" width="15.7109375" customWidth="1"/>
    <col min="3" max="3" width="3.7109375" customWidth="1"/>
    <col min="4" max="4" width="9.7109375" customWidth="1"/>
    <col min="5" max="5" width="14.140625" customWidth="1"/>
    <col min="6" max="6" width="9.5703125" customWidth="1"/>
    <col min="7" max="7" width="6.7109375" customWidth="1"/>
    <col min="8" max="8" width="13.42578125" customWidth="1"/>
    <col min="9" max="9" width="9.140625" customWidth="1"/>
    <col min="10" max="10" width="11.42578125" customWidth="1"/>
    <col min="11" max="26" width="9.140625" customWidth="1"/>
  </cols>
  <sheetData>
    <row r="1" spans="1:26" ht="9.1999999999999993" customHeight="1" x14ac:dyDescent="0.25">
      <c r="A1" s="30"/>
      <c r="B1" s="30"/>
      <c r="C1" s="31"/>
      <c r="D1" s="31"/>
      <c r="E1" s="31"/>
      <c r="F1" s="31"/>
      <c r="G1" s="31"/>
      <c r="H1" s="31"/>
      <c r="I1" s="31"/>
      <c r="J1" s="3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25">
      <c r="A2" s="31"/>
      <c r="B2" s="38" t="s">
        <v>61</v>
      </c>
      <c r="C2" s="31"/>
      <c r="D2" s="31"/>
      <c r="E2" s="31"/>
      <c r="F2" s="31"/>
      <c r="G2" s="31"/>
      <c r="H2" s="31"/>
      <c r="I2" s="31"/>
      <c r="J2" s="3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31"/>
      <c r="B3" s="39" t="s">
        <v>0</v>
      </c>
      <c r="C3" s="31"/>
      <c r="D3" s="31"/>
      <c r="E3" s="31"/>
      <c r="F3" s="31"/>
      <c r="G3" s="31"/>
      <c r="H3" s="31"/>
      <c r="I3" s="31"/>
      <c r="J3" s="3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31"/>
      <c r="B4" s="2"/>
      <c r="C4" s="2"/>
      <c r="E4" s="2"/>
      <c r="F4" s="3" t="s">
        <v>56</v>
      </c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31"/>
      <c r="B5" s="4" t="s">
        <v>1</v>
      </c>
      <c r="C5" s="40"/>
      <c r="D5" s="28"/>
      <c r="E5" s="28"/>
      <c r="F5" s="28"/>
      <c r="G5" s="28"/>
      <c r="H5" s="28"/>
      <c r="I5" s="28"/>
      <c r="J5" s="2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31"/>
      <c r="B6" s="4" t="s">
        <v>2</v>
      </c>
      <c r="C6" s="40"/>
      <c r="D6" s="28"/>
      <c r="E6" s="28"/>
      <c r="F6" s="41"/>
      <c r="G6" s="28"/>
      <c r="H6" s="28"/>
      <c r="I6" s="28"/>
      <c r="J6" s="2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31"/>
      <c r="B7" s="4" t="s">
        <v>3</v>
      </c>
      <c r="C7" s="60"/>
      <c r="D7" s="41"/>
      <c r="E7" s="41"/>
      <c r="F7" s="24" t="s">
        <v>4</v>
      </c>
      <c r="G7" s="42"/>
      <c r="H7" s="28"/>
      <c r="I7" s="28"/>
      <c r="J7" s="2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5">
      <c r="A8" s="31"/>
      <c r="B8" s="4" t="s">
        <v>62</v>
      </c>
      <c r="C8" s="63" t="s">
        <v>8</v>
      </c>
      <c r="D8" s="64"/>
      <c r="E8" s="64"/>
      <c r="F8" s="65"/>
      <c r="G8" s="20"/>
      <c r="H8" s="20"/>
      <c r="I8" s="20"/>
      <c r="J8" s="2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A9" s="31"/>
      <c r="B9" s="4" t="s">
        <v>5</v>
      </c>
      <c r="C9" s="61"/>
      <c r="D9" s="62"/>
      <c r="E9" s="62"/>
      <c r="F9" s="25" t="s">
        <v>6</v>
      </c>
      <c r="G9" s="42"/>
      <c r="H9" s="28"/>
      <c r="I9" s="28"/>
      <c r="J9" s="2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31"/>
      <c r="B10" s="30"/>
      <c r="C10" s="31"/>
      <c r="D10" s="31"/>
      <c r="E10" s="31"/>
      <c r="F10" s="31"/>
      <c r="G10" s="31"/>
      <c r="H10" s="31"/>
      <c r="I10" s="31"/>
      <c r="J10" s="3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31"/>
      <c r="B12" s="35" t="s">
        <v>7</v>
      </c>
      <c r="C12" s="31"/>
      <c r="D12" s="31"/>
      <c r="E12" s="58" t="s">
        <v>8</v>
      </c>
      <c r="F12" s="28"/>
      <c r="G12" s="29"/>
      <c r="H12" s="5">
        <f>IF(E12="Nem kérek standot.",0,INDEX(legördülők!D3:E12,MATCH(E12,STAND,L112),2))</f>
        <v>0</v>
      </c>
      <c r="I12" s="37" t="s">
        <v>9</v>
      </c>
      <c r="J12" s="3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31"/>
      <c r="B13" s="51">
        <v>4</v>
      </c>
      <c r="C13" s="31"/>
      <c r="D13" s="1" t="s">
        <v>34</v>
      </c>
      <c r="E13" s="6">
        <v>440000</v>
      </c>
      <c r="F13" s="7" t="s">
        <v>10</v>
      </c>
      <c r="G13" s="1"/>
      <c r="H13" s="30"/>
      <c r="I13" s="31"/>
      <c r="J13" s="3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31"/>
      <c r="B14" s="50">
        <v>6</v>
      </c>
      <c r="C14" s="31"/>
      <c r="D14" s="1" t="s">
        <v>35</v>
      </c>
      <c r="E14" s="6">
        <v>640000</v>
      </c>
      <c r="F14" s="7" t="s">
        <v>10</v>
      </c>
      <c r="G14" s="1"/>
      <c r="H14" s="31"/>
      <c r="I14" s="31"/>
      <c r="J14" s="3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31"/>
      <c r="B15" s="50">
        <v>9</v>
      </c>
      <c r="C15" s="31"/>
      <c r="D15" s="1" t="s">
        <v>36</v>
      </c>
      <c r="E15" s="6">
        <v>940000</v>
      </c>
      <c r="F15" s="7" t="s">
        <v>10</v>
      </c>
      <c r="G15" s="1"/>
      <c r="H15" s="31"/>
      <c r="I15" s="31"/>
      <c r="J15" s="3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31"/>
      <c r="B16" s="50">
        <v>12</v>
      </c>
      <c r="C16" s="31"/>
      <c r="D16" s="1" t="s">
        <v>34</v>
      </c>
      <c r="E16" s="6">
        <v>1240000</v>
      </c>
      <c r="F16" s="7" t="s">
        <v>10</v>
      </c>
      <c r="G16" s="1"/>
      <c r="H16" s="31"/>
      <c r="I16" s="31"/>
      <c r="J16" s="3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31"/>
      <c r="B17" s="50">
        <v>16</v>
      </c>
      <c r="C17" s="31"/>
      <c r="D17" s="1" t="s">
        <v>34</v>
      </c>
      <c r="E17" s="6">
        <v>1640000</v>
      </c>
      <c r="F17" s="7" t="s">
        <v>10</v>
      </c>
      <c r="G17" s="1"/>
      <c r="H17" s="31"/>
      <c r="I17" s="31"/>
      <c r="J17" s="3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customHeight="1" x14ac:dyDescent="0.25">
      <c r="A18" s="31"/>
      <c r="B18" s="59" t="s">
        <v>64</v>
      </c>
      <c r="C18" s="59"/>
      <c r="D18" s="59"/>
      <c r="E18" s="59"/>
      <c r="F18" s="59"/>
      <c r="G18" s="59"/>
      <c r="H18" s="59"/>
      <c r="I18" s="59"/>
      <c r="J18" s="5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31"/>
      <c r="B19" s="30"/>
      <c r="C19" s="31"/>
      <c r="D19" s="31"/>
      <c r="E19" s="31"/>
      <c r="F19" s="31"/>
      <c r="G19" s="31"/>
      <c r="H19" s="31"/>
      <c r="I19" s="31"/>
      <c r="J19" s="3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31"/>
      <c r="B20" s="35" t="s">
        <v>11</v>
      </c>
      <c r="C20" s="31"/>
      <c r="D20" s="31"/>
      <c r="E20" s="58" t="s">
        <v>8</v>
      </c>
      <c r="F20" s="28"/>
      <c r="G20" s="29"/>
      <c r="H20" s="19">
        <f>IF(AND(MATCH(E12,STAND,0)&gt;3,MATCH(E20,PREZI,0)&gt;3),INDEX(legördülők!A2:B9,MATCH(E20,PREZI,0),2)-E23,(IF(AND(MATCH(E12,STAND,0)&gt;3,MATCH(E20,PREZI,0)=3),INDEX(legördülők!A2:B9,MATCH(E20,PREZI,0),2)-E22,INDEX(legördülők!A2:B9,MATCH(E20,PREZI,0),2))))</f>
        <v>0</v>
      </c>
      <c r="I20" s="37" t="s">
        <v>12</v>
      </c>
      <c r="J20" s="3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7.5" customHeight="1" x14ac:dyDescent="0.25">
      <c r="A21" s="31"/>
      <c r="B21" s="30"/>
      <c r="C21" s="31"/>
      <c r="D21" s="31"/>
      <c r="E21" s="31"/>
      <c r="F21" s="31"/>
      <c r="G21" s="31"/>
      <c r="H21" s="31"/>
      <c r="I21" s="31"/>
      <c r="J21" s="3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31"/>
      <c r="B22" s="34" t="s">
        <v>13</v>
      </c>
      <c r="C22" s="31"/>
      <c r="D22" s="31"/>
      <c r="E22" s="9">
        <v>120000</v>
      </c>
      <c r="F22" s="44" t="s">
        <v>14</v>
      </c>
      <c r="G22" s="31"/>
      <c r="H22" s="31"/>
      <c r="I22" s="31"/>
      <c r="J22" s="3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31"/>
      <c r="B23" s="34" t="s">
        <v>15</v>
      </c>
      <c r="C23" s="31"/>
      <c r="D23" s="31"/>
      <c r="E23" s="9">
        <v>190000</v>
      </c>
      <c r="F23" s="34" t="s">
        <v>16</v>
      </c>
      <c r="G23" s="31"/>
      <c r="H23" s="31"/>
      <c r="I23" s="31"/>
      <c r="J23" s="3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31"/>
      <c r="B24" s="55" t="s">
        <v>57</v>
      </c>
      <c r="C24" s="56"/>
      <c r="D24" s="56"/>
      <c r="E24" s="56"/>
      <c r="F24" s="56"/>
      <c r="G24" s="56"/>
      <c r="H24" s="56"/>
      <c r="I24" s="56"/>
      <c r="J24" s="5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31"/>
      <c r="B25" s="30"/>
      <c r="C25" s="31"/>
      <c r="D25" s="31"/>
      <c r="E25" s="31"/>
      <c r="F25" s="31"/>
      <c r="G25" s="31"/>
      <c r="H25" s="31"/>
      <c r="I25" s="31"/>
      <c r="J25" s="3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31"/>
      <c r="B26" s="1" t="s">
        <v>17</v>
      </c>
      <c r="C26" s="32"/>
      <c r="D26" s="28"/>
      <c r="E26" s="29"/>
      <c r="F26" s="1" t="s">
        <v>1</v>
      </c>
      <c r="G26" s="33"/>
      <c r="H26" s="28"/>
      <c r="I26" s="28"/>
      <c r="J26" s="2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31"/>
      <c r="B27" s="1" t="s">
        <v>18</v>
      </c>
      <c r="C27" s="57"/>
      <c r="D27" s="28"/>
      <c r="E27" s="28"/>
      <c r="F27" s="28"/>
      <c r="G27" s="28"/>
      <c r="H27" s="28"/>
      <c r="I27" s="28"/>
      <c r="J27" s="2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31"/>
      <c r="B28" s="30"/>
      <c r="C28" s="31"/>
      <c r="D28" s="31"/>
      <c r="E28" s="31"/>
      <c r="F28" s="31"/>
      <c r="G28" s="31"/>
      <c r="H28" s="31"/>
      <c r="I28" s="31"/>
      <c r="J28" s="3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31"/>
      <c r="B29" s="1" t="s">
        <v>17</v>
      </c>
      <c r="C29" s="32"/>
      <c r="D29" s="28"/>
      <c r="E29" s="29"/>
      <c r="F29" s="1"/>
      <c r="G29" s="33"/>
      <c r="H29" s="28"/>
      <c r="I29" s="28"/>
      <c r="J29" s="2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31"/>
      <c r="B30" s="1" t="s">
        <v>18</v>
      </c>
      <c r="C30" s="52"/>
      <c r="D30" s="53"/>
      <c r="E30" s="53"/>
      <c r="F30" s="53"/>
      <c r="G30" s="53"/>
      <c r="H30" s="53"/>
      <c r="I30" s="53"/>
      <c r="J30" s="5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31"/>
      <c r="B31" s="30"/>
      <c r="C31" s="31"/>
      <c r="D31" s="31"/>
      <c r="E31" s="31"/>
      <c r="F31" s="31"/>
      <c r="G31" s="31"/>
      <c r="H31" s="31"/>
      <c r="I31" s="31"/>
      <c r="J31" s="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31"/>
      <c r="B32" s="1" t="s">
        <v>17</v>
      </c>
      <c r="C32" s="32"/>
      <c r="D32" s="28"/>
      <c r="E32" s="29"/>
      <c r="F32" s="1" t="s">
        <v>1</v>
      </c>
      <c r="G32" s="33"/>
      <c r="H32" s="28"/>
      <c r="I32" s="28"/>
      <c r="J32" s="2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31"/>
      <c r="B33" s="1" t="s">
        <v>18</v>
      </c>
      <c r="C33" s="27"/>
      <c r="D33" s="28"/>
      <c r="E33" s="28"/>
      <c r="F33" s="28"/>
      <c r="G33" s="28"/>
      <c r="H33" s="28"/>
      <c r="I33" s="28"/>
      <c r="J33" s="2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31"/>
      <c r="B34" s="30"/>
      <c r="C34" s="31"/>
      <c r="D34" s="31"/>
      <c r="E34" s="31"/>
      <c r="F34" s="31"/>
      <c r="G34" s="31"/>
      <c r="H34" s="31"/>
      <c r="I34" s="31"/>
      <c r="J34" s="3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31"/>
      <c r="B35" s="1" t="s">
        <v>17</v>
      </c>
      <c r="C35" s="32"/>
      <c r="D35" s="28"/>
      <c r="E35" s="29"/>
      <c r="F35" s="1" t="s">
        <v>1</v>
      </c>
      <c r="G35" s="33"/>
      <c r="H35" s="28"/>
      <c r="I35" s="28"/>
      <c r="J35" s="2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31"/>
      <c r="B36" s="1" t="s">
        <v>18</v>
      </c>
      <c r="C36" s="27"/>
      <c r="D36" s="28"/>
      <c r="E36" s="28"/>
      <c r="F36" s="28"/>
      <c r="G36" s="28"/>
      <c r="H36" s="28"/>
      <c r="I36" s="28"/>
      <c r="J36" s="2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31"/>
      <c r="B37" s="30"/>
      <c r="C37" s="31"/>
      <c r="D37" s="31"/>
      <c r="E37" s="31"/>
      <c r="F37" s="31"/>
      <c r="G37" s="31"/>
      <c r="H37" s="31"/>
      <c r="I37" s="31"/>
      <c r="J37" s="3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31"/>
      <c r="B38" s="35" t="s">
        <v>19</v>
      </c>
      <c r="C38" s="31"/>
      <c r="D38" s="31"/>
      <c r="E38" s="36" t="s">
        <v>8</v>
      </c>
      <c r="F38" s="28"/>
      <c r="G38" s="29"/>
      <c r="H38" s="5">
        <f t="array" ref="H38">INDEX(legördülők!G3:H7,MATCH(E38,HIRDETES,0),2)</f>
        <v>0</v>
      </c>
      <c r="I38" s="37" t="s">
        <v>21</v>
      </c>
      <c r="J38" s="3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9.1999999999999993" customHeight="1" x14ac:dyDescent="0.25">
      <c r="A39" s="3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8.5" customHeight="1" x14ac:dyDescent="0.25">
      <c r="A40" s="31"/>
      <c r="B40" s="43" t="s">
        <v>22</v>
      </c>
      <c r="C40" s="31"/>
      <c r="D40" s="31"/>
      <c r="E40" s="31"/>
      <c r="F40" s="9">
        <v>120000</v>
      </c>
      <c r="G40" s="34" t="s">
        <v>21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31"/>
      <c r="B41" s="1" t="s">
        <v>23</v>
      </c>
      <c r="C41" s="1"/>
      <c r="D41" s="1"/>
      <c r="E41" s="1"/>
      <c r="F41" s="9">
        <v>250000</v>
      </c>
      <c r="G41" s="44" t="s">
        <v>21</v>
      </c>
      <c r="H41" s="31"/>
      <c r="I41" s="31"/>
      <c r="J41" s="3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31"/>
      <c r="B42" s="1" t="s">
        <v>24</v>
      </c>
      <c r="C42" s="1"/>
      <c r="D42" s="1"/>
      <c r="E42" s="1"/>
      <c r="F42" s="9">
        <v>130000</v>
      </c>
      <c r="G42" s="44" t="s">
        <v>21</v>
      </c>
      <c r="H42" s="31"/>
      <c r="I42" s="31"/>
      <c r="J42" s="3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31"/>
      <c r="B43" s="30"/>
      <c r="C43" s="31"/>
      <c r="D43" s="31"/>
      <c r="E43" s="31"/>
      <c r="F43" s="31"/>
      <c r="G43" s="31"/>
      <c r="H43" s="31"/>
      <c r="I43" s="31"/>
      <c r="J43" s="3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31"/>
      <c r="B44" s="35" t="s">
        <v>25</v>
      </c>
      <c r="C44" s="31"/>
      <c r="D44" s="31"/>
      <c r="E44" s="36" t="s">
        <v>8</v>
      </c>
      <c r="F44" s="28"/>
      <c r="G44" s="29"/>
      <c r="H44" s="5">
        <f>INDEX(legördülők!J3:K6,MATCH(E44,SZPONZI,0),2)</f>
        <v>0</v>
      </c>
      <c r="I44" s="37" t="s">
        <v>21</v>
      </c>
      <c r="J44" s="3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31"/>
      <c r="B45" s="34" t="s">
        <v>27</v>
      </c>
      <c r="C45" s="31"/>
      <c r="D45" s="31"/>
      <c r="E45" s="31"/>
      <c r="F45" s="9">
        <v>290000</v>
      </c>
      <c r="G45" s="34" t="s">
        <v>21</v>
      </c>
      <c r="H45" s="31"/>
      <c r="I45" s="31"/>
      <c r="J45" s="3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31"/>
      <c r="B46" s="34" t="s">
        <v>28</v>
      </c>
      <c r="C46" s="31"/>
      <c r="D46" s="31"/>
      <c r="E46" s="31"/>
      <c r="F46" s="9">
        <v>600000</v>
      </c>
      <c r="G46" s="34" t="s">
        <v>21</v>
      </c>
      <c r="H46" s="31"/>
      <c r="I46" s="31"/>
      <c r="J46" s="3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31"/>
      <c r="B47" s="30"/>
      <c r="C47" s="31"/>
      <c r="D47" s="31"/>
      <c r="E47" s="31"/>
      <c r="F47" s="31"/>
      <c r="G47" s="31"/>
      <c r="H47" s="31"/>
      <c r="I47" s="31"/>
      <c r="J47" s="3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31"/>
      <c r="B48" s="45" t="s">
        <v>29</v>
      </c>
      <c r="C48" s="31"/>
      <c r="D48" s="31"/>
      <c r="E48" s="31"/>
      <c r="F48" s="31"/>
      <c r="G48" s="31"/>
      <c r="H48" s="12">
        <f>IF(C52&lt;DATE(2025,12,1),SUM(H12+H20+H38+H44),SUM(H12+H20+H38+H44))</f>
        <v>0</v>
      </c>
      <c r="I48" s="10" t="s">
        <v>21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.5" customHeight="1" x14ac:dyDescent="0.25">
      <c r="A49" s="3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31"/>
      <c r="B50" s="34" t="s">
        <v>30</v>
      </c>
      <c r="C50" s="31"/>
      <c r="D50" s="31"/>
      <c r="E50" s="31"/>
      <c r="F50" s="31"/>
      <c r="G50" s="31"/>
      <c r="H50" s="31"/>
      <c r="I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31"/>
      <c r="B51" s="30"/>
      <c r="C51" s="31"/>
      <c r="D51" s="31"/>
      <c r="E51" s="31"/>
      <c r="F51" s="31"/>
      <c r="G51" s="31"/>
      <c r="H51" s="31"/>
      <c r="I51" s="3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31"/>
      <c r="B52" s="8" t="s">
        <v>31</v>
      </c>
      <c r="C52" s="46"/>
      <c r="D52" s="47"/>
      <c r="E52" s="8" t="s">
        <v>32</v>
      </c>
      <c r="F52" s="48"/>
      <c r="G52" s="49"/>
      <c r="H52" s="49"/>
      <c r="I52" s="49"/>
      <c r="J52" s="4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2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sheetProtection algorithmName="SHA-512" hashValue="PzPEoFV8ScTitWtseqEM6tE9OAfbVVJe+pbq7S3w+buXHcRq/IxX7vx1XDY2fT3/oEyyzkYd/etwlWAwh3PCyQ==" saltValue="s9w/SqSFWABnOadx+23ijA==" spinCount="100000" sheet="1" objects="1" scenarios="1" selectLockedCells="1"/>
  <dataConsolidate/>
  <mergeCells count="70">
    <mergeCell ref="C7:E7"/>
    <mergeCell ref="C9:E9"/>
    <mergeCell ref="G9:J9"/>
    <mergeCell ref="B10:J11"/>
    <mergeCell ref="B12:D12"/>
    <mergeCell ref="E12:G12"/>
    <mergeCell ref="I12:J12"/>
    <mergeCell ref="C8:F8"/>
    <mergeCell ref="B19:J19"/>
    <mergeCell ref="B20:D20"/>
    <mergeCell ref="E20:G20"/>
    <mergeCell ref="I20:J20"/>
    <mergeCell ref="B18:J18"/>
    <mergeCell ref="B21:J21"/>
    <mergeCell ref="B22:D22"/>
    <mergeCell ref="F22:J22"/>
    <mergeCell ref="B23:D23"/>
    <mergeCell ref="F23:J23"/>
    <mergeCell ref="B24:J24"/>
    <mergeCell ref="B25:J25"/>
    <mergeCell ref="C26:E26"/>
    <mergeCell ref="G26:J26"/>
    <mergeCell ref="C27:J27"/>
    <mergeCell ref="B28:J28"/>
    <mergeCell ref="C29:E29"/>
    <mergeCell ref="G29:J29"/>
    <mergeCell ref="B31:J31"/>
    <mergeCell ref="C32:E32"/>
    <mergeCell ref="G32:J32"/>
    <mergeCell ref="C30:J30"/>
    <mergeCell ref="H13:J17"/>
    <mergeCell ref="B14:C14"/>
    <mergeCell ref="B15:C15"/>
    <mergeCell ref="B16:C16"/>
    <mergeCell ref="B17:C17"/>
    <mergeCell ref="B13:C13"/>
    <mergeCell ref="B47:J47"/>
    <mergeCell ref="B48:G48"/>
    <mergeCell ref="B50:I50"/>
    <mergeCell ref="B51:I51"/>
    <mergeCell ref="C52:D52"/>
    <mergeCell ref="F52:J52"/>
    <mergeCell ref="A1:A52"/>
    <mergeCell ref="B1:J1"/>
    <mergeCell ref="B2:J2"/>
    <mergeCell ref="B3:J3"/>
    <mergeCell ref="C5:J5"/>
    <mergeCell ref="C6:J6"/>
    <mergeCell ref="G7:J7"/>
    <mergeCell ref="C36:J36"/>
    <mergeCell ref="B37:J37"/>
    <mergeCell ref="B38:D38"/>
    <mergeCell ref="E38:G38"/>
    <mergeCell ref="I38:J38"/>
    <mergeCell ref="B40:E40"/>
    <mergeCell ref="G40:J40"/>
    <mergeCell ref="G41:J41"/>
    <mergeCell ref="G42:J42"/>
    <mergeCell ref="C33:J33"/>
    <mergeCell ref="B34:J34"/>
    <mergeCell ref="C35:E35"/>
    <mergeCell ref="G35:J35"/>
    <mergeCell ref="B46:E46"/>
    <mergeCell ref="G46:J46"/>
    <mergeCell ref="B43:J43"/>
    <mergeCell ref="B44:D44"/>
    <mergeCell ref="E44:G44"/>
    <mergeCell ref="I44:J44"/>
    <mergeCell ref="B45:E45"/>
    <mergeCell ref="G45:J45"/>
  </mergeCells>
  <dataValidations count="6">
    <dataValidation type="list" allowBlank="1" showInputMessage="1" showErrorMessage="1" prompt="Kérem, válasszon!" sqref="E12" xr:uid="{00000000-0002-0000-0000-000000000000}">
      <formula1>STAND</formula1>
    </dataValidation>
    <dataValidation type="list" allowBlank="1" showInputMessage="1" showErrorMessage="1" prompt="Kérem, válasszon!" sqref="E38" xr:uid="{00000000-0002-0000-0000-000001000000}">
      <formula1>HIRDETES</formula1>
    </dataValidation>
    <dataValidation type="list" allowBlank="1" showInputMessage="1" showErrorMessage="1" prompt="Kérem, válasszon!" sqref="E20" xr:uid="{00000000-0002-0000-0000-000002000000}">
      <formula1>PREZI</formula1>
    </dataValidation>
    <dataValidation type="list" allowBlank="1" showInputMessage="1" showErrorMessage="1" prompt="Kérem, válasszon!" sqref="E44" xr:uid="{00000000-0002-0000-0000-000003000000}">
      <formula1>SZPONZI</formula1>
    </dataValidation>
    <dataValidation type="date" operator="greaterThan" allowBlank="1" showInputMessage="1" showErrorMessage="1" sqref="C52:D52" xr:uid="{8304C721-490B-49DC-8B18-5DF2C1D5FD07}">
      <formula1>TODAY()</formula1>
    </dataValidation>
    <dataValidation allowBlank="1" showInputMessage="1" showErrorMessage="1" promptTitle="Igen/nem" sqref="G8:J8" xr:uid="{A920AAE9-2953-4976-AA03-F79D47902C9D}"/>
  </dataValidations>
  <pageMargins left="0.35433070866141736" right="0.31496062992125984" top="0.39573804891464898" bottom="0.19252121298550492" header="0" footer="0"/>
  <pageSetup paperSize="9" scale="99" orientation="portrait" r:id="rId1"/>
  <headerFooter>
    <oddFooter>&amp;C000000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Igen/nem" xr:uid="{B0CFE943-DE2F-449D-A864-CE0BC2BCF2EC}">
          <x14:formula1>
            <xm:f>legördülők!$A$12:$A$14</xm:f>
          </x14:formula1>
          <xm:sqref>C8:F8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1"/>
  <sheetViews>
    <sheetView workbookViewId="0">
      <selection activeCell="B9" sqref="B9"/>
    </sheetView>
  </sheetViews>
  <sheetFormatPr defaultColWidth="14.42578125" defaultRowHeight="15" customHeight="1" x14ac:dyDescent="0.25"/>
  <cols>
    <col min="1" max="1" width="36.28515625" customWidth="1"/>
    <col min="2" max="2" width="23" customWidth="1"/>
    <col min="3" max="6" width="8.7109375" customWidth="1"/>
    <col min="7" max="7" width="26" bestFit="1" customWidth="1"/>
    <col min="8" max="8" width="7.42578125" bestFit="1" customWidth="1"/>
    <col min="9" max="26" width="8.7109375" customWidth="1"/>
  </cols>
  <sheetData>
    <row r="1" spans="1:11" ht="14.25" customHeight="1" x14ac:dyDescent="0.25">
      <c r="A1" s="1" t="s">
        <v>39</v>
      </c>
      <c r="B1" s="1" t="s">
        <v>40</v>
      </c>
      <c r="D1" s="1" t="s">
        <v>41</v>
      </c>
      <c r="E1" s="1" t="s">
        <v>42</v>
      </c>
      <c r="G1" s="1" t="s">
        <v>43</v>
      </c>
      <c r="H1" s="1" t="s">
        <v>58</v>
      </c>
      <c r="J1" s="1" t="s">
        <v>44</v>
      </c>
    </row>
    <row r="2" spans="1:11" ht="14.25" customHeight="1" x14ac:dyDescent="0.25">
      <c r="A2" s="1" t="s">
        <v>63</v>
      </c>
      <c r="B2" s="1"/>
      <c r="D2" s="13" t="s">
        <v>8</v>
      </c>
      <c r="G2" s="13" t="s">
        <v>8</v>
      </c>
      <c r="J2" s="13" t="s">
        <v>8</v>
      </c>
    </row>
    <row r="3" spans="1:11" ht="14.25" customHeight="1" x14ac:dyDescent="0.25">
      <c r="A3" s="1" t="s">
        <v>8</v>
      </c>
      <c r="B3" s="9"/>
      <c r="D3" s="13" t="s">
        <v>8</v>
      </c>
      <c r="G3" s="13" t="s">
        <v>8</v>
      </c>
      <c r="J3" s="13" t="s">
        <v>8</v>
      </c>
    </row>
    <row r="4" spans="1:11" ht="14.25" customHeight="1" x14ac:dyDescent="0.25">
      <c r="A4" s="1" t="s">
        <v>45</v>
      </c>
      <c r="B4" s="14">
        <v>0</v>
      </c>
      <c r="D4" s="13" t="s">
        <v>46</v>
      </c>
      <c r="E4" s="15">
        <v>0</v>
      </c>
      <c r="G4" s="1" t="s">
        <v>47</v>
      </c>
      <c r="H4" s="1">
        <v>0</v>
      </c>
      <c r="J4" s="1" t="s">
        <v>47</v>
      </c>
      <c r="K4" s="1">
        <v>0</v>
      </c>
    </row>
    <row r="5" spans="1:11" ht="17.25" customHeight="1" x14ac:dyDescent="0.25">
      <c r="A5" s="1" t="s">
        <v>59</v>
      </c>
      <c r="B5" s="9">
        <v>120000</v>
      </c>
      <c r="D5" s="16" t="s">
        <v>48</v>
      </c>
      <c r="E5" s="6">
        <v>440000</v>
      </c>
      <c r="G5" s="17" t="s">
        <v>20</v>
      </c>
      <c r="H5" s="9">
        <v>120000</v>
      </c>
      <c r="I5" s="18"/>
      <c r="J5" s="1" t="s">
        <v>26</v>
      </c>
      <c r="K5" s="9">
        <v>290000</v>
      </c>
    </row>
    <row r="6" spans="1:11" ht="14.25" customHeight="1" x14ac:dyDescent="0.25">
      <c r="A6" s="1" t="s">
        <v>60</v>
      </c>
      <c r="B6" s="9">
        <v>190000</v>
      </c>
      <c r="D6" s="16" t="s">
        <v>33</v>
      </c>
      <c r="E6" s="6">
        <v>640000</v>
      </c>
      <c r="G6" s="1" t="s">
        <v>38</v>
      </c>
      <c r="H6" s="9">
        <v>250000</v>
      </c>
      <c r="J6" s="1" t="s">
        <v>49</v>
      </c>
      <c r="K6" s="9">
        <v>600000</v>
      </c>
    </row>
    <row r="7" spans="1:11" ht="14.25" customHeight="1" x14ac:dyDescent="0.25">
      <c r="A7" s="1" t="s">
        <v>50</v>
      </c>
      <c r="B7" s="9">
        <f>190000*2</f>
        <v>380000</v>
      </c>
      <c r="D7" s="16" t="s">
        <v>51</v>
      </c>
      <c r="E7" s="6">
        <v>940000</v>
      </c>
      <c r="G7" s="1" t="s">
        <v>52</v>
      </c>
      <c r="H7" s="9">
        <v>130000</v>
      </c>
    </row>
    <row r="8" spans="1:11" ht="14.25" customHeight="1" x14ac:dyDescent="0.25">
      <c r="A8" s="1" t="s">
        <v>37</v>
      </c>
      <c r="B8" s="9">
        <f>190000*3</f>
        <v>570000</v>
      </c>
      <c r="D8" s="16" t="s">
        <v>53</v>
      </c>
      <c r="E8" s="6">
        <v>1240000</v>
      </c>
    </row>
    <row r="9" spans="1:11" ht="14.25" customHeight="1" x14ac:dyDescent="0.25">
      <c r="A9" s="1" t="s">
        <v>54</v>
      </c>
      <c r="B9" s="9">
        <f>190000*4</f>
        <v>760000</v>
      </c>
      <c r="D9" s="16" t="s">
        <v>55</v>
      </c>
      <c r="E9" s="6">
        <v>1640000</v>
      </c>
    </row>
    <row r="10" spans="1:11" ht="14.25" customHeight="1" x14ac:dyDescent="0.25">
      <c r="B10" s="9"/>
    </row>
    <row r="11" spans="1:11" ht="14.25" customHeight="1" x14ac:dyDescent="0.25"/>
    <row r="12" spans="1:11" ht="14.25" customHeight="1" x14ac:dyDescent="0.25">
      <c r="A12" s="26" t="s">
        <v>8</v>
      </c>
    </row>
    <row r="13" spans="1:11" ht="14.25" customHeight="1" x14ac:dyDescent="0.25">
      <c r="A13" s="22" t="s">
        <v>63</v>
      </c>
    </row>
    <row r="14" spans="1:11" ht="14.25" customHeight="1" x14ac:dyDescent="0.25">
      <c r="A14" s="23" t="s">
        <v>65</v>
      </c>
    </row>
    <row r="15" spans="1:11" ht="14.25" customHeight="1" x14ac:dyDescent="0.25"/>
    <row r="16" spans="1:1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4</vt:i4>
      </vt:variant>
    </vt:vector>
  </HeadingPairs>
  <TitlesOfParts>
    <vt:vector size="6" baseType="lpstr">
      <vt:lpstr>Analitikai kiállítás jel</vt:lpstr>
      <vt:lpstr>legördülők</vt:lpstr>
      <vt:lpstr>HIRDETES</vt:lpstr>
      <vt:lpstr>PREZI</vt:lpstr>
      <vt:lpstr>STAND</vt:lpstr>
      <vt:lpstr>SZPONZI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Molnárné Nagy Lívia</dc:creator>
  <cp:lastModifiedBy>János Szabó</cp:lastModifiedBy>
  <dcterms:created xsi:type="dcterms:W3CDTF">2024-07-17T10:22:11Z</dcterms:created>
  <dcterms:modified xsi:type="dcterms:W3CDTF">2026-10-09T14:10:05Z</dcterms:modified>
</cp:coreProperties>
</file>